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<sst xmlns="http://schemas.openxmlformats.org/spreadsheetml/2006/main" count="27" uniqueCount="22">
  <si>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</si>
  <si>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</si>
  <si>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</si>
  <si>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</si>
  <si>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</si>
  <si>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</si>
  <si>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</si>
  <si>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</si>
  <si>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</si>
  <si>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</si>
  <si>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</si>
  <si>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</si>
  <si>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</si>
  <si>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</si>
  <si>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</si>
  <si>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</si>
  <si>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</si>
  <si>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>Λάρνακα/</t>
  </si>
  <si>
    <t xml:space="preserve"> Αμμόχωστος</t>
  </si>
  <si>
    <t>ΚΑΤΑ ΤΟΝ ΙΑΝΟΑΡΙΟ ΤΟΥ 2011 ΚΑΙ  2012</t>
  </si>
  <si>
    <t>*Σημ1: ΕΥΡΩΠΑΙΟΣ ΠΟΛΙΤΗΣ=ΑΤΟΜΑ ΑΠΟ ΕΕ + ΠΟΝΤΙΟΙ</t>
  </si>
  <si>
    <t>Σημ2: ### = διαίρεση διά μηδέν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</si>
</sst>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2" xfId="0" applyFont="1" applyFill="1" applyBorder="1" applyAlignment="1">
      <alignment horizontal="left" wrapText="1"/>
    </xf>
    <xf numFmtId="0" fontId="8" fillId="0" borderId="13" xfId="0" applyFont="1" applyBorder="1" applyAlignment="1">
      <alignment/>
    </xf>
    <xf numFmtId="9" fontId="3" fillId="0" borderId="14" xfId="57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4" xfId="57" applyNumberFormat="1" applyFont="1" applyFill="1" applyBorder="1" applyAlignment="1">
      <alignment/>
    </xf>
    <xf numFmtId="9" fontId="3" fillId="0" borderId="15" xfId="57" applyFont="1" applyFill="1" applyBorder="1" applyAlignment="1">
      <alignment/>
    </xf>
    <xf numFmtId="0" fontId="3" fillId="0" borderId="14" xfId="57" applyNumberFormat="1" applyFont="1" applyFill="1" applyBorder="1" applyAlignment="1">
      <alignment/>
    </xf>
    <xf numFmtId="9" fontId="3" fillId="0" borderId="14" xfId="57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9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9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" fontId="3" fillId="0" borderId="18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9" fontId="3" fillId="33" borderId="14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9" fontId="3" fillId="33" borderId="15" xfId="0" applyNumberFormat="1" applyFont="1" applyFill="1" applyBorder="1" applyAlignment="1">
      <alignment/>
    </xf>
    <xf numFmtId="9" fontId="3" fillId="33" borderId="20" xfId="0" applyNumberFormat="1" applyFont="1" applyFill="1" applyBorder="1" applyAlignment="1">
      <alignment/>
    </xf>
    <xf numFmtId="9" fontId="3" fillId="0" borderId="16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21" xfId="0" applyFont="1" applyFill="1" applyBorder="1" applyAlignment="1">
      <alignment horizontal="left" wrapText="1"/>
    </xf>
    <xf numFmtId="0" fontId="8" fillId="0" borderId="22" xfId="0" applyFont="1" applyBorder="1" applyAlignment="1">
      <alignment/>
    </xf>
    <xf numFmtId="9" fontId="3" fillId="0" borderId="23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9" fontId="3" fillId="0" borderId="20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1" fontId="2" fillId="0" borderId="25" xfId="0" applyNumberFormat="1" applyFont="1" applyFill="1" applyBorder="1" applyAlignment="1">
      <alignment/>
    </xf>
    <xf numFmtId="9" fontId="2" fillId="0" borderId="26" xfId="0" applyNumberFormat="1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9" fontId="2" fillId="0" borderId="27" xfId="0" applyNumberFormat="1" applyFont="1" applyFill="1" applyBorder="1" applyAlignment="1">
      <alignment/>
    </xf>
    <xf numFmtId="9" fontId="2" fillId="0" borderId="28" xfId="0" applyNumberFormat="1" applyFont="1" applyFill="1" applyBorder="1" applyAlignment="1">
      <alignment/>
    </xf>
    <xf numFmtId="172" fontId="2" fillId="0" borderId="27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tabSelected="1" zoomScalePageLayoutView="0" workbookViewId="0" topLeftCell="A1">
      <selection activeCell="AL12" sqref="AL12"/>
    </sheetView>
  </sheetViews>
  <sheetFormatPr defaultColWidth="9.140625" defaultRowHeight="15"/>
  <cols>
    <col min="1" max="1" width="16.421875" style="0" customWidth="1"/>
    <col min="2" max="2" width="5.00390625" style="0" bestFit="1" customWidth="1"/>
    <col min="3" max="3" width="5.28125" style="0" bestFit="1" customWidth="1"/>
    <col min="4" max="4" width="5.7109375" style="0" customWidth="1"/>
    <col min="5" max="5" width="5.28125" style="0" bestFit="1" customWidth="1"/>
    <col min="6" max="6" width="5.00390625" style="0" bestFit="1" customWidth="1"/>
    <col min="7" max="7" width="5.28125" style="0" customWidth="1"/>
    <col min="8" max="8" width="5.00390625" style="0" bestFit="1" customWidth="1"/>
    <col min="9" max="9" width="5.28125" style="0" bestFit="1" customWidth="1"/>
    <col min="10" max="10" width="6.00390625" style="0" bestFit="1" customWidth="1"/>
    <col min="11" max="11" width="5.28125" style="0" bestFit="1" customWidth="1"/>
    <col min="12" max="12" width="5.00390625" style="0" bestFit="1" customWidth="1"/>
    <col min="13" max="13" width="5.57421875" style="0" bestFit="1" customWidth="1"/>
    <col min="14" max="14" width="5.140625" style="0" customWidth="1"/>
    <col min="15" max="15" width="6.57421875" style="0" bestFit="1" customWidth="1"/>
    <col min="16" max="16" width="4.8515625" style="0" customWidth="1"/>
    <col min="17" max="17" width="6.57421875" style="0" bestFit="1" customWidth="1"/>
    <col min="18" max="18" width="5.00390625" style="0" customWidth="1"/>
    <col min="19" max="19" width="5.28125" style="0" customWidth="1"/>
    <col min="20" max="20" width="5.00390625" style="0" bestFit="1" customWidth="1"/>
    <col min="21" max="21" width="5.28125" style="0" bestFit="1" customWidth="1"/>
    <col min="22" max="22" width="5.00390625" style="0" bestFit="1" customWidth="1"/>
    <col min="23" max="23" width="5.28125" style="0" bestFit="1" customWidth="1"/>
    <col min="24" max="24" width="5.00390625" style="0" bestFit="1" customWidth="1"/>
    <col min="25" max="25" width="5.7109375" style="0" bestFit="1" customWidth="1"/>
    <col min="26" max="26" width="5.00390625" style="0" bestFit="1" customWidth="1"/>
    <col min="27" max="27" width="5.28125" style="0" bestFit="1" customWidth="1"/>
    <col min="28" max="28" width="5.00390625" style="0" bestFit="1" customWidth="1"/>
    <col min="29" max="29" width="5.28125" style="0" bestFit="1" customWidth="1"/>
    <col min="30" max="30" width="5.140625" style="0" customWidth="1"/>
    <col min="31" max="31" width="5.57421875" style="0" bestFit="1" customWidth="1"/>
    <col min="32" max="32" width="6.00390625" style="0" customWidth="1"/>
    <col min="33" max="33" width="5.28125" style="0" bestFit="1" customWidth="1"/>
    <col min="34" max="34" width="6.00390625" style="0" bestFit="1" customWidth="1"/>
    <col min="35" max="35" width="5.28125" style="0" customWidth="1"/>
    <col min="36" max="36" width="5.00390625" style="0" bestFit="1" customWidth="1"/>
    <col min="37" max="37" width="5.00390625" style="0" customWidth="1"/>
  </cols>
  <sheetData>
    <row r="1" spans="1:37" ht="15">
      <c r="A1" s="1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"/>
      <c r="N1" s="6"/>
      <c r="O1" s="6"/>
      <c r="P1" s="6"/>
      <c r="Q1" s="6"/>
      <c r="R1" s="6"/>
      <c r="S1" s="6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8"/>
      <c r="N2" s="8"/>
      <c r="O2" s="8"/>
      <c r="P2" s="8"/>
      <c r="Q2" s="8"/>
      <c r="R2" s="8"/>
      <c r="S2" s="8"/>
      <c r="T2" s="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52" t="s">
        <v>0</v>
      </c>
      <c r="C3" s="53"/>
      <c r="D3" s="53"/>
      <c r="E3" s="53"/>
      <c r="F3" s="53"/>
      <c r="G3" s="54"/>
      <c r="H3" s="52" t="s">
        <v>17</v>
      </c>
      <c r="I3" s="53"/>
      <c r="J3" s="53"/>
      <c r="K3" s="53"/>
      <c r="L3" s="53"/>
      <c r="M3" s="54"/>
      <c r="N3" s="52" t="s">
        <v>18</v>
      </c>
      <c r="O3" s="53"/>
      <c r="P3" s="53"/>
      <c r="Q3" s="53"/>
      <c r="R3" s="53"/>
      <c r="S3" s="54"/>
      <c r="T3" s="52" t="s">
        <v>1</v>
      </c>
      <c r="U3" s="53"/>
      <c r="V3" s="53"/>
      <c r="W3" s="53"/>
      <c r="X3" s="53"/>
      <c r="Y3" s="54"/>
      <c r="Z3" s="52" t="s">
        <v>2</v>
      </c>
      <c r="AA3" s="53"/>
      <c r="AB3" s="53"/>
      <c r="AC3" s="53"/>
      <c r="AD3" s="53"/>
      <c r="AE3" s="54"/>
      <c r="AF3" s="52" t="s">
        <v>3</v>
      </c>
      <c r="AG3" s="53"/>
      <c r="AH3" s="53"/>
      <c r="AI3" s="53"/>
      <c r="AJ3" s="53"/>
      <c r="AK3" s="54"/>
    </row>
    <row r="4" spans="1:37" ht="15">
      <c r="A4" s="5"/>
      <c r="B4" s="58">
        <v>2011</v>
      </c>
      <c r="C4" s="55"/>
      <c r="D4" s="55">
        <v>2012</v>
      </c>
      <c r="E4" s="55"/>
      <c r="F4" s="55" t="s">
        <v>4</v>
      </c>
      <c r="G4" s="56"/>
      <c r="H4" s="58">
        <v>2011</v>
      </c>
      <c r="I4" s="55"/>
      <c r="J4" s="55">
        <v>2012</v>
      </c>
      <c r="K4" s="55"/>
      <c r="L4" s="55" t="s">
        <v>4</v>
      </c>
      <c r="M4" s="56"/>
      <c r="N4" s="58">
        <v>2011</v>
      </c>
      <c r="O4" s="55"/>
      <c r="P4" s="55">
        <v>2012</v>
      </c>
      <c r="Q4" s="55"/>
      <c r="R4" s="55" t="s">
        <v>4</v>
      </c>
      <c r="S4" s="56"/>
      <c r="T4" s="58">
        <v>2011</v>
      </c>
      <c r="U4" s="55"/>
      <c r="V4" s="55">
        <v>2012</v>
      </c>
      <c r="W4" s="55"/>
      <c r="X4" s="55" t="s">
        <v>4</v>
      </c>
      <c r="Y4" s="56"/>
      <c r="Z4" s="58">
        <v>2011</v>
      </c>
      <c r="AA4" s="55"/>
      <c r="AB4" s="55">
        <v>2012</v>
      </c>
      <c r="AC4" s="55"/>
      <c r="AD4" s="55" t="s">
        <v>4</v>
      </c>
      <c r="AE4" s="56"/>
      <c r="AF4" s="58">
        <v>2011</v>
      </c>
      <c r="AG4" s="55"/>
      <c r="AH4" s="55">
        <v>2012</v>
      </c>
      <c r="AI4" s="55"/>
      <c r="AJ4" s="55" t="s">
        <v>4</v>
      </c>
      <c r="AK4" s="56"/>
    </row>
    <row r="5" spans="1:37" ht="26.25" customHeight="1">
      <c r="A5" s="11" t="s">
        <v>8</v>
      </c>
      <c r="B5" s="12">
        <v>5962</v>
      </c>
      <c r="C5" s="13">
        <f>B5/$B$14</f>
        <v>0.730011019958369</v>
      </c>
      <c r="D5" s="14">
        <v>8075</v>
      </c>
      <c r="E5" s="13">
        <f>D5/$D$14</f>
        <v>0.742938632808906</v>
      </c>
      <c r="F5" s="15">
        <f>D5-B5</f>
        <v>2113</v>
      </c>
      <c r="G5" s="16">
        <f>F5/B5</f>
        <v>0.35441127138544115</v>
      </c>
      <c r="H5" s="12">
        <v>3591</v>
      </c>
      <c r="I5" s="13">
        <f>H5/$H$14</f>
        <v>0.6500724112961622</v>
      </c>
      <c r="J5" s="17">
        <v>4983</v>
      </c>
      <c r="K5" s="13">
        <f>J5/$J$14</f>
        <v>0.6806447206665756</v>
      </c>
      <c r="L5" s="15">
        <f>J5-H5</f>
        <v>1392</v>
      </c>
      <c r="M5" s="16">
        <f>L5/H5</f>
        <v>0.38763575605680867</v>
      </c>
      <c r="N5" s="12">
        <v>2089</v>
      </c>
      <c r="O5" s="13">
        <f>N5/$N$14</f>
        <v>0.5693649495775416</v>
      </c>
      <c r="P5" s="17">
        <v>2505</v>
      </c>
      <c r="Q5" s="13">
        <f>P5/$P$14</f>
        <v>0.5667420814479638</v>
      </c>
      <c r="R5" s="15">
        <f>P5-N5</f>
        <v>416</v>
      </c>
      <c r="S5" s="16">
        <f>R5/N5</f>
        <v>0.19913834370512207</v>
      </c>
      <c r="T5" s="12">
        <v>5144</v>
      </c>
      <c r="U5" s="13">
        <f>T5/$T$14</f>
        <v>0.7199440167949616</v>
      </c>
      <c r="V5" s="17">
        <v>6687</v>
      </c>
      <c r="W5" s="13">
        <f>V5/$V$14</f>
        <v>0.7468170649988832</v>
      </c>
      <c r="X5" s="15">
        <f>V5-T5</f>
        <v>1543</v>
      </c>
      <c r="Y5" s="16">
        <f>X5/T5</f>
        <v>0.2999611197511664</v>
      </c>
      <c r="Z5" s="12">
        <v>2274</v>
      </c>
      <c r="AA5" s="13">
        <f>Z5/$Z$14</f>
        <v>0.5159972770592239</v>
      </c>
      <c r="AB5" s="17">
        <v>3036</v>
      </c>
      <c r="AC5" s="13">
        <f>AB5/$AB$14</f>
        <v>0.5484104046242775</v>
      </c>
      <c r="AD5" s="15">
        <f>AB5-Z5</f>
        <v>762</v>
      </c>
      <c r="AE5" s="16">
        <f>AD5/Z5</f>
        <v>0.33509234828496043</v>
      </c>
      <c r="AF5" s="15">
        <f aca="true" t="shared" si="0" ref="AF5:AF14">B5+H5+N5+T5+Z5</f>
        <v>19060</v>
      </c>
      <c r="AG5" s="13">
        <f>AF5/$AF$14</f>
        <v>0.6592418372993912</v>
      </c>
      <c r="AH5" s="15">
        <f aca="true" t="shared" si="1" ref="AH5:AH13">D5+J5+P5+V5+AB5</f>
        <v>25286</v>
      </c>
      <c r="AI5" s="18">
        <f aca="true" t="shared" si="2" ref="AI5:AI13">AH5/$AH$14</f>
        <v>0.6815633423180593</v>
      </c>
      <c r="AJ5" s="15">
        <f>AH5-AF5</f>
        <v>6226</v>
      </c>
      <c r="AK5" s="16">
        <f>AJ5/AF5</f>
        <v>0.3266526757607555</v>
      </c>
    </row>
    <row r="6" spans="1:37" ht="26.25" customHeight="1">
      <c r="A6" s="19" t="s">
        <v>6</v>
      </c>
      <c r="B6" s="12">
        <v>1253</v>
      </c>
      <c r="C6" s="20">
        <f aca="true" t="shared" si="3" ref="C6:C14">B6/$B$14</f>
        <v>0.15342230929349823</v>
      </c>
      <c r="D6" s="14">
        <v>1730</v>
      </c>
      <c r="E6" s="20">
        <f aca="true" t="shared" si="4" ref="E6:E14">D6/$D$14</f>
        <v>0.15916827675039102</v>
      </c>
      <c r="F6" s="21">
        <f aca="true" t="shared" si="5" ref="F6:F14">D6-B6</f>
        <v>477</v>
      </c>
      <c r="G6" s="22">
        <f aca="true" t="shared" si="6" ref="G6:G14">F6/B6</f>
        <v>0.38068635275339185</v>
      </c>
      <c r="H6" s="12">
        <v>1068</v>
      </c>
      <c r="I6" s="20">
        <f aca="true" t="shared" si="7" ref="I6:I14">H6/$H$14</f>
        <v>0.19333816075307747</v>
      </c>
      <c r="J6" s="14">
        <v>1286</v>
      </c>
      <c r="K6" s="20">
        <f aca="true" t="shared" si="8" ref="K6:K14">J6/$J$14</f>
        <v>0.17565906296953968</v>
      </c>
      <c r="L6" s="21">
        <f aca="true" t="shared" si="9" ref="L6:L14">J6-H6</f>
        <v>218</v>
      </c>
      <c r="M6" s="22">
        <f aca="true" t="shared" si="10" ref="M6:M14">L6/H6</f>
        <v>0.20411985018726592</v>
      </c>
      <c r="N6" s="12">
        <v>1322</v>
      </c>
      <c r="O6" s="20">
        <f aca="true" t="shared" si="11" ref="O6:O14">N6/$N$14</f>
        <v>0.3603161624420823</v>
      </c>
      <c r="P6" s="14">
        <v>1593</v>
      </c>
      <c r="Q6" s="20">
        <f aca="true" t="shared" si="12" ref="Q6:Q14">P6/$P$14</f>
        <v>0.3604072398190045</v>
      </c>
      <c r="R6" s="21">
        <f aca="true" t="shared" si="13" ref="R6:R14">P6-N6</f>
        <v>271</v>
      </c>
      <c r="S6" s="22">
        <f aca="true" t="shared" si="14" ref="S6:S14">R6/N6</f>
        <v>0.20499243570347958</v>
      </c>
      <c r="T6" s="12">
        <v>1506</v>
      </c>
      <c r="U6" s="20">
        <f aca="true" t="shared" si="15" ref="U6:U14">T6/$T$14</f>
        <v>0.21077676696990902</v>
      </c>
      <c r="V6" s="14">
        <v>1655</v>
      </c>
      <c r="W6" s="20">
        <f aca="true" t="shared" si="16" ref="W6:W14">V6/$V$14</f>
        <v>0.18483359392450302</v>
      </c>
      <c r="X6" s="21">
        <f aca="true" t="shared" si="17" ref="X6:X14">V6-T6</f>
        <v>149</v>
      </c>
      <c r="Y6" s="22">
        <f aca="true" t="shared" si="18" ref="Y6:Y14">X6/T6</f>
        <v>0.09893758300132802</v>
      </c>
      <c r="Z6" s="12">
        <v>1202</v>
      </c>
      <c r="AA6" s="20">
        <f aca="true" t="shared" si="19" ref="AA6:AA14">Z6/$Z$14</f>
        <v>0.2727479010664851</v>
      </c>
      <c r="AB6" s="14">
        <v>1513</v>
      </c>
      <c r="AC6" s="20">
        <f aca="true" t="shared" si="20" ref="AC6:AC14">AB6/$AB$14</f>
        <v>0.2733020231213873</v>
      </c>
      <c r="AD6" s="21">
        <f aca="true" t="shared" si="21" ref="AD6:AD14">AB6-Z6</f>
        <v>311</v>
      </c>
      <c r="AE6" s="22">
        <f aca="true" t="shared" si="22" ref="AE6:AE14">AD6/Z6</f>
        <v>0.25873544093178036</v>
      </c>
      <c r="AF6" s="15">
        <f t="shared" si="0"/>
        <v>6351</v>
      </c>
      <c r="AG6" s="20">
        <f aca="true" t="shared" si="23" ref="AG6:AG14">AF6/$AF$14</f>
        <v>0.2196665744327615</v>
      </c>
      <c r="AH6" s="21">
        <f t="shared" si="1"/>
        <v>7777</v>
      </c>
      <c r="AI6" s="20">
        <f t="shared" si="2"/>
        <v>0.20962264150943397</v>
      </c>
      <c r="AJ6" s="23">
        <f aca="true" t="shared" si="24" ref="AJ6:AJ14">AH6-AF6</f>
        <v>1426</v>
      </c>
      <c r="AK6" s="24">
        <f aca="true" t="shared" si="25" ref="AK6:AK14">AJ6/AF6</f>
        <v>0.2245315698315226</v>
      </c>
    </row>
    <row r="7" spans="1:37" ht="18" customHeight="1">
      <c r="A7" s="19" t="s">
        <v>7</v>
      </c>
      <c r="B7" s="12">
        <v>344</v>
      </c>
      <c r="C7" s="25">
        <f t="shared" si="3"/>
        <v>0.042120729766131994</v>
      </c>
      <c r="D7" s="26">
        <v>415</v>
      </c>
      <c r="E7" s="25">
        <f t="shared" si="4"/>
        <v>0.03818198546324409</v>
      </c>
      <c r="F7" s="27">
        <f t="shared" si="5"/>
        <v>71</v>
      </c>
      <c r="G7" s="28">
        <f t="shared" si="6"/>
        <v>0.2063953488372093</v>
      </c>
      <c r="H7" s="12">
        <v>101</v>
      </c>
      <c r="I7" s="20">
        <f t="shared" si="7"/>
        <v>0.018283852280955828</v>
      </c>
      <c r="J7" s="14">
        <v>147</v>
      </c>
      <c r="K7" s="20">
        <f t="shared" si="8"/>
        <v>0.020079224149706323</v>
      </c>
      <c r="L7" s="21">
        <f t="shared" si="9"/>
        <v>46</v>
      </c>
      <c r="M7" s="28">
        <f t="shared" si="10"/>
        <v>0.45544554455445546</v>
      </c>
      <c r="N7" s="12">
        <v>54</v>
      </c>
      <c r="O7" s="20">
        <f t="shared" si="11"/>
        <v>0.014717906786590351</v>
      </c>
      <c r="P7" s="14">
        <v>60</v>
      </c>
      <c r="Q7" s="20">
        <f t="shared" si="12"/>
        <v>0.013574660633484163</v>
      </c>
      <c r="R7" s="21">
        <f t="shared" si="13"/>
        <v>6</v>
      </c>
      <c r="S7" s="28">
        <f t="shared" si="14"/>
        <v>0.1111111111111111</v>
      </c>
      <c r="T7" s="12">
        <v>162</v>
      </c>
      <c r="U7" s="20">
        <f>T7/$T$14</f>
        <v>0.022673198040587823</v>
      </c>
      <c r="V7" s="14">
        <v>181</v>
      </c>
      <c r="W7" s="20">
        <f t="shared" si="16"/>
        <v>0.020214429305338396</v>
      </c>
      <c r="X7" s="21">
        <f t="shared" si="17"/>
        <v>19</v>
      </c>
      <c r="Y7" s="22">
        <f t="shared" si="18"/>
        <v>0.11728395061728394</v>
      </c>
      <c r="Z7" s="12">
        <v>661</v>
      </c>
      <c r="AA7" s="20">
        <f t="shared" si="19"/>
        <v>0.14998865441343318</v>
      </c>
      <c r="AB7" s="14">
        <v>641</v>
      </c>
      <c r="AC7" s="20">
        <f t="shared" si="20"/>
        <v>0.11578757225433527</v>
      </c>
      <c r="AD7" s="21">
        <f t="shared" si="21"/>
        <v>-20</v>
      </c>
      <c r="AE7" s="22">
        <f t="shared" si="22"/>
        <v>-0.030257186081694403</v>
      </c>
      <c r="AF7" s="15">
        <f t="shared" si="0"/>
        <v>1322</v>
      </c>
      <c r="AG7" s="20">
        <f t="shared" si="23"/>
        <v>0.04572495849474267</v>
      </c>
      <c r="AH7" s="21">
        <f t="shared" si="1"/>
        <v>1444</v>
      </c>
      <c r="AI7" s="20">
        <f t="shared" si="2"/>
        <v>0.038921832884097035</v>
      </c>
      <c r="AJ7" s="27">
        <f t="shared" si="24"/>
        <v>122</v>
      </c>
      <c r="AK7" s="22">
        <f t="shared" si="25"/>
        <v>0.09228441754916793</v>
      </c>
    </row>
    <row r="8" spans="1:37" ht="29.25" customHeight="1" thickBot="1">
      <c r="A8" s="29" t="s">
        <v>13</v>
      </c>
      <c r="B8" s="30">
        <f>SUM(B6:B7)</f>
        <v>1597</v>
      </c>
      <c r="C8" s="31">
        <f>B8/$B$14</f>
        <v>0.19554303905963022</v>
      </c>
      <c r="D8" s="30">
        <f>SUM(D6:D7)</f>
        <v>2145</v>
      </c>
      <c r="E8" s="31">
        <f t="shared" si="4"/>
        <v>0.1973502622136351</v>
      </c>
      <c r="F8" s="32">
        <f t="shared" si="5"/>
        <v>548</v>
      </c>
      <c r="G8" s="33">
        <f t="shared" si="6"/>
        <v>0.3431433938634941</v>
      </c>
      <c r="H8" s="30">
        <f>SUM(H6:H7)</f>
        <v>1169</v>
      </c>
      <c r="I8" s="31">
        <f t="shared" si="7"/>
        <v>0.2116220130340333</v>
      </c>
      <c r="J8" s="30">
        <f>SUM(J6:J7)</f>
        <v>1433</v>
      </c>
      <c r="K8" s="31">
        <f t="shared" si="8"/>
        <v>0.195738287119246</v>
      </c>
      <c r="L8" s="32">
        <f t="shared" si="9"/>
        <v>264</v>
      </c>
      <c r="M8" s="33">
        <f t="shared" si="10"/>
        <v>0.22583404619332764</v>
      </c>
      <c r="N8" s="30">
        <f>SUM(N6:N7)</f>
        <v>1376</v>
      </c>
      <c r="O8" s="31">
        <f t="shared" si="11"/>
        <v>0.37503406922867266</v>
      </c>
      <c r="P8" s="30">
        <f>SUM(P6:P7)</f>
        <v>1653</v>
      </c>
      <c r="Q8" s="31">
        <f t="shared" si="12"/>
        <v>0.3739819004524887</v>
      </c>
      <c r="R8" s="32">
        <f t="shared" si="13"/>
        <v>277</v>
      </c>
      <c r="S8" s="33">
        <f t="shared" si="14"/>
        <v>0.20130813953488372</v>
      </c>
      <c r="T8" s="30">
        <f>SUM(T6:T7)</f>
        <v>1668</v>
      </c>
      <c r="U8" s="31">
        <f>T8/$T$14</f>
        <v>0.23344996501049686</v>
      </c>
      <c r="V8" s="30">
        <f>SUM(V6:V7)</f>
        <v>1836</v>
      </c>
      <c r="W8" s="31">
        <f t="shared" si="16"/>
        <v>0.20504802322984142</v>
      </c>
      <c r="X8" s="32">
        <f t="shared" si="17"/>
        <v>168</v>
      </c>
      <c r="Y8" s="33">
        <f t="shared" si="18"/>
        <v>0.10071942446043165</v>
      </c>
      <c r="Z8" s="30">
        <f>SUM(Z6:Z7)</f>
        <v>1863</v>
      </c>
      <c r="AA8" s="31">
        <f t="shared" si="19"/>
        <v>0.4227365554799183</v>
      </c>
      <c r="AB8" s="30">
        <f>SUM(AB6:AB7)</f>
        <v>2154</v>
      </c>
      <c r="AC8" s="31">
        <f t="shared" si="20"/>
        <v>0.3890895953757225</v>
      </c>
      <c r="AD8" s="32">
        <f t="shared" si="21"/>
        <v>291</v>
      </c>
      <c r="AE8" s="33">
        <f t="shared" si="22"/>
        <v>0.15619967793880837</v>
      </c>
      <c r="AF8" s="50">
        <f t="shared" si="0"/>
        <v>7673</v>
      </c>
      <c r="AG8" s="31">
        <f t="shared" si="23"/>
        <v>0.26539153292750417</v>
      </c>
      <c r="AH8" s="32">
        <f t="shared" si="1"/>
        <v>9221</v>
      </c>
      <c r="AI8" s="31">
        <f t="shared" si="2"/>
        <v>0.248544474393531</v>
      </c>
      <c r="AJ8" s="32">
        <f t="shared" si="24"/>
        <v>1548</v>
      </c>
      <c r="AK8" s="34">
        <f t="shared" si="25"/>
        <v>0.2017463834223902</v>
      </c>
    </row>
    <row r="9" spans="1:37" ht="17.25" customHeight="1">
      <c r="A9" s="11" t="s">
        <v>9</v>
      </c>
      <c r="B9" s="12">
        <v>174</v>
      </c>
      <c r="C9" s="35">
        <f t="shared" si="3"/>
        <v>0.021305252846822578</v>
      </c>
      <c r="D9" s="36">
        <v>193</v>
      </c>
      <c r="E9" s="35">
        <f t="shared" si="4"/>
        <v>0.01775692336001472</v>
      </c>
      <c r="F9" s="23">
        <f t="shared" si="5"/>
        <v>19</v>
      </c>
      <c r="G9" s="24">
        <f t="shared" si="6"/>
        <v>0.10919540229885058</v>
      </c>
      <c r="H9" s="12">
        <v>105</v>
      </c>
      <c r="I9" s="20">
        <f t="shared" si="7"/>
        <v>0.01900796524257784</v>
      </c>
      <c r="J9" s="14">
        <v>125</v>
      </c>
      <c r="K9" s="20">
        <f t="shared" si="8"/>
        <v>0.017074170195328506</v>
      </c>
      <c r="L9" s="21">
        <f t="shared" si="9"/>
        <v>20</v>
      </c>
      <c r="M9" s="24">
        <f t="shared" si="10"/>
        <v>0.19047619047619047</v>
      </c>
      <c r="N9" s="12">
        <v>102</v>
      </c>
      <c r="O9" s="20">
        <f t="shared" si="11"/>
        <v>0.027800490596892886</v>
      </c>
      <c r="P9" s="14">
        <v>83</v>
      </c>
      <c r="Q9" s="20">
        <f t="shared" si="12"/>
        <v>0.018778280542986425</v>
      </c>
      <c r="R9" s="21">
        <f t="shared" si="13"/>
        <v>-19</v>
      </c>
      <c r="S9" s="24">
        <f t="shared" si="14"/>
        <v>-0.18627450980392157</v>
      </c>
      <c r="T9" s="12">
        <v>22</v>
      </c>
      <c r="U9" s="20">
        <f t="shared" si="15"/>
        <v>0.003079076277116865</v>
      </c>
      <c r="V9" s="14">
        <v>15</v>
      </c>
      <c r="W9" s="20">
        <f t="shared" si="16"/>
        <v>0.0016752289479562206</v>
      </c>
      <c r="X9" s="21">
        <f t="shared" si="17"/>
        <v>-7</v>
      </c>
      <c r="Y9" s="22">
        <f t="shared" si="18"/>
        <v>-0.3181818181818182</v>
      </c>
      <c r="Z9" s="12">
        <v>46</v>
      </c>
      <c r="AA9" s="20">
        <f t="shared" si="19"/>
        <v>0.010437939641479465</v>
      </c>
      <c r="AB9" s="14">
        <v>88</v>
      </c>
      <c r="AC9" s="20">
        <f t="shared" si="20"/>
        <v>0.015895953757225433</v>
      </c>
      <c r="AD9" s="21">
        <f t="shared" si="21"/>
        <v>42</v>
      </c>
      <c r="AE9" s="22">
        <f t="shared" si="22"/>
        <v>0.9130434782608695</v>
      </c>
      <c r="AF9" s="15">
        <f t="shared" si="0"/>
        <v>449</v>
      </c>
      <c r="AG9" s="20">
        <f t="shared" si="23"/>
        <v>0.01552988378527947</v>
      </c>
      <c r="AH9" s="21">
        <f t="shared" si="1"/>
        <v>504</v>
      </c>
      <c r="AI9" s="20">
        <f t="shared" si="2"/>
        <v>0.013584905660377358</v>
      </c>
      <c r="AJ9" s="23">
        <f t="shared" si="24"/>
        <v>55</v>
      </c>
      <c r="AK9" s="24">
        <f t="shared" si="25"/>
        <v>0.12249443207126949</v>
      </c>
    </row>
    <row r="10" spans="1:37" ht="15.75" customHeight="1">
      <c r="A10" s="11" t="s">
        <v>10</v>
      </c>
      <c r="B10" s="12">
        <v>378</v>
      </c>
      <c r="C10" s="20">
        <f t="shared" si="3"/>
        <v>0.04628382514999388</v>
      </c>
      <c r="D10" s="14">
        <v>416</v>
      </c>
      <c r="E10" s="20">
        <f t="shared" si="4"/>
        <v>0.03827399024749287</v>
      </c>
      <c r="F10" s="21">
        <f t="shared" si="5"/>
        <v>38</v>
      </c>
      <c r="G10" s="22">
        <f t="shared" si="6"/>
        <v>0.10052910052910052</v>
      </c>
      <c r="H10" s="12">
        <v>166</v>
      </c>
      <c r="I10" s="20">
        <f t="shared" si="7"/>
        <v>0.03005068790731354</v>
      </c>
      <c r="J10" s="14">
        <v>283</v>
      </c>
      <c r="K10" s="20">
        <f t="shared" si="8"/>
        <v>0.03865592132222374</v>
      </c>
      <c r="L10" s="21">
        <f t="shared" si="9"/>
        <v>117</v>
      </c>
      <c r="M10" s="24">
        <f t="shared" si="10"/>
        <v>0.7048192771084337</v>
      </c>
      <c r="N10" s="12">
        <v>101</v>
      </c>
      <c r="O10" s="20">
        <f t="shared" si="11"/>
        <v>0.027527936767511585</v>
      </c>
      <c r="P10" s="14">
        <v>142</v>
      </c>
      <c r="Q10" s="20">
        <f t="shared" si="12"/>
        <v>0.03212669683257918</v>
      </c>
      <c r="R10" s="21">
        <f t="shared" si="13"/>
        <v>41</v>
      </c>
      <c r="S10" s="24">
        <f t="shared" si="14"/>
        <v>0.40594059405940597</v>
      </c>
      <c r="T10" s="12">
        <v>261</v>
      </c>
      <c r="U10" s="20">
        <f t="shared" si="15"/>
        <v>0.036529041287613716</v>
      </c>
      <c r="V10" s="14">
        <v>290</v>
      </c>
      <c r="W10" s="20">
        <f t="shared" si="16"/>
        <v>0.03238775966048693</v>
      </c>
      <c r="X10" s="21">
        <f t="shared" si="17"/>
        <v>29</v>
      </c>
      <c r="Y10" s="22">
        <f t="shared" si="18"/>
        <v>0.1111111111111111</v>
      </c>
      <c r="Z10" s="12">
        <v>170</v>
      </c>
      <c r="AA10" s="20">
        <f t="shared" si="19"/>
        <v>0.038574994327206714</v>
      </c>
      <c r="AB10" s="14">
        <v>193</v>
      </c>
      <c r="AC10" s="20">
        <f t="shared" si="20"/>
        <v>0.03486271676300578</v>
      </c>
      <c r="AD10" s="21">
        <f t="shared" si="21"/>
        <v>23</v>
      </c>
      <c r="AE10" s="22">
        <f t="shared" si="22"/>
        <v>0.13529411764705881</v>
      </c>
      <c r="AF10" s="15">
        <f t="shared" si="0"/>
        <v>1076</v>
      </c>
      <c r="AG10" s="20">
        <f t="shared" si="23"/>
        <v>0.0372163807415606</v>
      </c>
      <c r="AH10" s="21">
        <f t="shared" si="1"/>
        <v>1324</v>
      </c>
      <c r="AI10" s="20">
        <f t="shared" si="2"/>
        <v>0.03568733153638814</v>
      </c>
      <c r="AJ10" s="21">
        <f t="shared" si="24"/>
        <v>248</v>
      </c>
      <c r="AK10" s="22">
        <f t="shared" si="25"/>
        <v>0.23048327137546468</v>
      </c>
    </row>
    <row r="11" spans="1:37" ht="52.5" customHeight="1">
      <c r="A11" s="11" t="s">
        <v>11</v>
      </c>
      <c r="B11" s="12">
        <v>35</v>
      </c>
      <c r="C11" s="20">
        <f t="shared" si="3"/>
        <v>0.004285539365740174</v>
      </c>
      <c r="D11" s="14">
        <v>9</v>
      </c>
      <c r="E11" s="20">
        <f t="shared" si="4"/>
        <v>0.0008280430582390284</v>
      </c>
      <c r="F11" s="21">
        <f t="shared" si="5"/>
        <v>-26</v>
      </c>
      <c r="G11" s="22">
        <f t="shared" si="6"/>
        <v>-0.7428571428571429</v>
      </c>
      <c r="H11" s="12">
        <v>479</v>
      </c>
      <c r="I11" s="20">
        <f t="shared" si="7"/>
        <v>0.08671252715423607</v>
      </c>
      <c r="J11" s="14">
        <v>467</v>
      </c>
      <c r="K11" s="20">
        <f t="shared" si="8"/>
        <v>0.0637890998497473</v>
      </c>
      <c r="L11" s="21">
        <f t="shared" si="9"/>
        <v>-12</v>
      </c>
      <c r="M11" s="24">
        <f t="shared" si="10"/>
        <v>-0.025052192066805846</v>
      </c>
      <c r="N11" s="12">
        <v>1</v>
      </c>
      <c r="O11" s="20">
        <f t="shared" si="11"/>
        <v>0.0002725538293813028</v>
      </c>
      <c r="P11" s="14">
        <v>35</v>
      </c>
      <c r="Q11" s="20">
        <f t="shared" si="12"/>
        <v>0.007918552036199095</v>
      </c>
      <c r="R11" s="21">
        <f t="shared" si="13"/>
        <v>34</v>
      </c>
      <c r="S11" s="24">
        <f t="shared" si="14"/>
        <v>34</v>
      </c>
      <c r="T11" s="12">
        <v>15</v>
      </c>
      <c r="U11" s="20">
        <f t="shared" si="15"/>
        <v>0.002099370188943317</v>
      </c>
      <c r="V11" s="14">
        <v>90</v>
      </c>
      <c r="W11" s="20">
        <f t="shared" si="16"/>
        <v>0.010051373687737324</v>
      </c>
      <c r="X11" s="21">
        <f t="shared" si="17"/>
        <v>75</v>
      </c>
      <c r="Y11" s="22">
        <f t="shared" si="18"/>
        <v>5</v>
      </c>
      <c r="Z11" s="12">
        <v>47</v>
      </c>
      <c r="AA11" s="20">
        <f t="shared" si="19"/>
        <v>0.010664851372815974</v>
      </c>
      <c r="AB11" s="14">
        <v>57</v>
      </c>
      <c r="AC11" s="20">
        <f t="shared" si="20"/>
        <v>0.010296242774566474</v>
      </c>
      <c r="AD11" s="21">
        <f t="shared" si="21"/>
        <v>10</v>
      </c>
      <c r="AE11" s="22">
        <f t="shared" si="22"/>
        <v>0.2127659574468085</v>
      </c>
      <c r="AF11" s="15">
        <f t="shared" si="0"/>
        <v>577</v>
      </c>
      <c r="AG11" s="20">
        <f t="shared" si="23"/>
        <v>0.01995711123408965</v>
      </c>
      <c r="AH11" s="21">
        <f t="shared" si="1"/>
        <v>658</v>
      </c>
      <c r="AI11" s="20">
        <f t="shared" si="2"/>
        <v>0.017735849056603775</v>
      </c>
      <c r="AJ11" s="21">
        <f t="shared" si="24"/>
        <v>81</v>
      </c>
      <c r="AK11" s="22">
        <f t="shared" si="25"/>
        <v>0.14038128249566725</v>
      </c>
    </row>
    <row r="12" spans="1:37" ht="46.5" customHeight="1">
      <c r="A12" s="11" t="s">
        <v>12</v>
      </c>
      <c r="B12" s="12">
        <v>21</v>
      </c>
      <c r="C12" s="20">
        <f t="shared" si="3"/>
        <v>0.0025713236194441044</v>
      </c>
      <c r="D12" s="14">
        <v>31</v>
      </c>
      <c r="E12" s="20">
        <f t="shared" si="4"/>
        <v>0.002852148311712209</v>
      </c>
      <c r="F12" s="21">
        <f t="shared" si="5"/>
        <v>10</v>
      </c>
      <c r="G12" s="22">
        <f t="shared" si="6"/>
        <v>0.47619047619047616</v>
      </c>
      <c r="H12" s="12">
        <v>14</v>
      </c>
      <c r="I12" s="20">
        <f t="shared" si="7"/>
        <v>0.0025343953656770456</v>
      </c>
      <c r="J12" s="14">
        <v>30</v>
      </c>
      <c r="K12" s="20">
        <f t="shared" si="8"/>
        <v>0.004097800846878842</v>
      </c>
      <c r="L12" s="21">
        <f t="shared" si="9"/>
        <v>16</v>
      </c>
      <c r="M12" s="24">
        <f t="shared" si="10"/>
        <v>1.1428571428571428</v>
      </c>
      <c r="N12" s="12">
        <v>0</v>
      </c>
      <c r="O12" s="20">
        <f t="shared" si="11"/>
        <v>0</v>
      </c>
      <c r="P12" s="14">
        <v>2</v>
      </c>
      <c r="Q12" s="20">
        <f t="shared" si="12"/>
        <v>0.00045248868778280545</v>
      </c>
      <c r="R12" s="21">
        <f t="shared" si="13"/>
        <v>2</v>
      </c>
      <c r="S12" s="24" t="e">
        <f t="shared" si="14"/>
        <v>#DIV/0!</v>
      </c>
      <c r="T12" s="12">
        <v>35</v>
      </c>
      <c r="U12" s="20">
        <f t="shared" si="15"/>
        <v>0.00489853044086774</v>
      </c>
      <c r="V12" s="14">
        <v>36</v>
      </c>
      <c r="W12" s="20">
        <f t="shared" si="16"/>
        <v>0.0040205494750949295</v>
      </c>
      <c r="X12" s="21">
        <f t="shared" si="17"/>
        <v>1</v>
      </c>
      <c r="Y12" s="22">
        <f t="shared" si="18"/>
        <v>0.02857142857142857</v>
      </c>
      <c r="Z12" s="12">
        <v>7</v>
      </c>
      <c r="AA12" s="20">
        <f t="shared" si="19"/>
        <v>0.0015883821193555707</v>
      </c>
      <c r="AB12" s="14">
        <v>8</v>
      </c>
      <c r="AC12" s="20">
        <f t="shared" si="20"/>
        <v>0.001445086705202312</v>
      </c>
      <c r="AD12" s="21">
        <f t="shared" si="21"/>
        <v>1</v>
      </c>
      <c r="AE12" s="22">
        <f t="shared" si="22"/>
        <v>0.14285714285714285</v>
      </c>
      <c r="AF12" s="15">
        <f t="shared" si="0"/>
        <v>77</v>
      </c>
      <c r="AG12" s="20">
        <f t="shared" si="23"/>
        <v>0.0026632540121748756</v>
      </c>
      <c r="AH12" s="21">
        <f t="shared" si="1"/>
        <v>107</v>
      </c>
      <c r="AI12" s="20">
        <f t="shared" si="2"/>
        <v>0.0028840970350404315</v>
      </c>
      <c r="AJ12" s="27">
        <f t="shared" si="24"/>
        <v>30</v>
      </c>
      <c r="AK12" s="22">
        <f t="shared" si="25"/>
        <v>0.38961038961038963</v>
      </c>
    </row>
    <row r="13" spans="1:37" ht="30.75" customHeight="1" thickBot="1">
      <c r="A13" s="37" t="s">
        <v>15</v>
      </c>
      <c r="B13" s="38">
        <v>0</v>
      </c>
      <c r="C13" s="39">
        <f t="shared" si="3"/>
        <v>0</v>
      </c>
      <c r="D13" s="40">
        <v>0</v>
      </c>
      <c r="E13" s="39">
        <f t="shared" si="4"/>
        <v>0</v>
      </c>
      <c r="F13" s="41">
        <f t="shared" si="5"/>
        <v>0</v>
      </c>
      <c r="G13" s="42" t="e">
        <f t="shared" si="6"/>
        <v>#DIV/0!</v>
      </c>
      <c r="H13" s="38">
        <v>0</v>
      </c>
      <c r="I13" s="39">
        <f t="shared" si="7"/>
        <v>0</v>
      </c>
      <c r="J13" s="40">
        <v>0</v>
      </c>
      <c r="K13" s="39">
        <f t="shared" si="8"/>
        <v>0</v>
      </c>
      <c r="L13" s="41">
        <f t="shared" si="9"/>
        <v>0</v>
      </c>
      <c r="M13" s="24" t="e">
        <f t="shared" si="10"/>
        <v>#DIV/0!</v>
      </c>
      <c r="N13" s="38">
        <v>0</v>
      </c>
      <c r="O13" s="39">
        <f t="shared" si="11"/>
        <v>0</v>
      </c>
      <c r="P13" s="40">
        <v>0</v>
      </c>
      <c r="Q13" s="39">
        <f t="shared" si="12"/>
        <v>0</v>
      </c>
      <c r="R13" s="41">
        <f t="shared" si="13"/>
        <v>0</v>
      </c>
      <c r="S13" s="24" t="e">
        <f t="shared" si="14"/>
        <v>#DIV/0!</v>
      </c>
      <c r="T13" s="43">
        <v>0</v>
      </c>
      <c r="U13" s="25">
        <f>T13/$H$14</f>
        <v>0</v>
      </c>
      <c r="V13" s="26">
        <v>0</v>
      </c>
      <c r="W13" s="25">
        <f>V13/$J$14</f>
        <v>0</v>
      </c>
      <c r="X13" s="27">
        <f t="shared" si="17"/>
        <v>0</v>
      </c>
      <c r="Y13" s="22" t="e">
        <f t="shared" si="18"/>
        <v>#DIV/0!</v>
      </c>
      <c r="Z13" s="43">
        <v>0</v>
      </c>
      <c r="AA13" s="25">
        <f>Z13/$H$14</f>
        <v>0</v>
      </c>
      <c r="AB13" s="26">
        <v>0</v>
      </c>
      <c r="AC13" s="25">
        <f>AB13/$J$14</f>
        <v>0</v>
      </c>
      <c r="AD13" s="27">
        <f t="shared" si="21"/>
        <v>0</v>
      </c>
      <c r="AE13" s="22" t="e">
        <f t="shared" si="22"/>
        <v>#DIV/0!</v>
      </c>
      <c r="AF13" s="15">
        <f t="shared" si="0"/>
        <v>0</v>
      </c>
      <c r="AG13" s="25">
        <f t="shared" si="23"/>
        <v>0</v>
      </c>
      <c r="AH13" s="21">
        <f t="shared" si="1"/>
        <v>0</v>
      </c>
      <c r="AI13" s="25">
        <f t="shared" si="2"/>
        <v>0</v>
      </c>
      <c r="AJ13" s="27">
        <f t="shared" si="24"/>
        <v>0</v>
      </c>
      <c r="AK13" s="22" t="e">
        <f t="shared" si="25"/>
        <v>#DIV/0!</v>
      </c>
    </row>
    <row r="14" spans="1:37" ht="15.75" thickBot="1">
      <c r="A14" s="2" t="s">
        <v>5</v>
      </c>
      <c r="B14" s="44">
        <f>B5+B6+B7+B9+B10+B11+B13+B12</f>
        <v>8167</v>
      </c>
      <c r="C14" s="45">
        <f t="shared" si="3"/>
        <v>1</v>
      </c>
      <c r="D14" s="44">
        <f>D5+D6+D7+D9+D10+D11+D13+D12</f>
        <v>10869</v>
      </c>
      <c r="E14" s="45">
        <f t="shared" si="4"/>
        <v>1</v>
      </c>
      <c r="F14" s="46">
        <f t="shared" si="5"/>
        <v>2702</v>
      </c>
      <c r="G14" s="47">
        <f t="shared" si="6"/>
        <v>0.3308436390351414</v>
      </c>
      <c r="H14" s="44">
        <f>H5+H6+H7+H9+H10+H11+H13+H12</f>
        <v>5524</v>
      </c>
      <c r="I14" s="45">
        <f t="shared" si="7"/>
        <v>1</v>
      </c>
      <c r="J14" s="44">
        <f>J5+J6+J7+J9+J10+J11+J13+J12</f>
        <v>7321</v>
      </c>
      <c r="K14" s="45">
        <f t="shared" si="8"/>
        <v>1</v>
      </c>
      <c r="L14" s="46">
        <f t="shared" si="9"/>
        <v>1797</v>
      </c>
      <c r="M14" s="48">
        <f t="shared" si="10"/>
        <v>0.32530774800868933</v>
      </c>
      <c r="N14" s="44">
        <f>N5+N6+N7+N9+N10+N11+N13+N12</f>
        <v>3669</v>
      </c>
      <c r="O14" s="45">
        <f t="shared" si="11"/>
        <v>1</v>
      </c>
      <c r="P14" s="44">
        <f>P5+P6+P7+P9+P10+P11+P13+P12</f>
        <v>4420</v>
      </c>
      <c r="Q14" s="45">
        <f t="shared" si="12"/>
        <v>1</v>
      </c>
      <c r="R14" s="46">
        <f t="shared" si="13"/>
        <v>751</v>
      </c>
      <c r="S14" s="48">
        <f t="shared" si="14"/>
        <v>0.20468792586535842</v>
      </c>
      <c r="T14" s="44">
        <f>T5+T6+T7+T9+T10+T11+T13+T12</f>
        <v>7145</v>
      </c>
      <c r="U14" s="45">
        <f t="shared" si="15"/>
        <v>1</v>
      </c>
      <c r="V14" s="44">
        <f>V5+V6+V7+V9+V10+V11+V13+V12</f>
        <v>8954</v>
      </c>
      <c r="W14" s="45">
        <f t="shared" si="16"/>
        <v>1</v>
      </c>
      <c r="X14" s="46">
        <f t="shared" si="17"/>
        <v>1809</v>
      </c>
      <c r="Y14" s="49">
        <f t="shared" si="18"/>
        <v>0.25318404478656403</v>
      </c>
      <c r="Z14" s="44">
        <f>Z5+Z6+Z7+Z9+Z10+Z11+Z13+Z12</f>
        <v>4407</v>
      </c>
      <c r="AA14" s="45">
        <f t="shared" si="19"/>
        <v>1</v>
      </c>
      <c r="AB14" s="44">
        <f>AB5+AB6+AB7+AB9+AB10+AB11+AB13+AB12</f>
        <v>5536</v>
      </c>
      <c r="AC14" s="45">
        <f t="shared" si="20"/>
        <v>1</v>
      </c>
      <c r="AD14" s="46">
        <f t="shared" si="21"/>
        <v>1129</v>
      </c>
      <c r="AE14" s="47">
        <f t="shared" si="22"/>
        <v>0.2561833446789199</v>
      </c>
      <c r="AF14" s="44">
        <f t="shared" si="0"/>
        <v>28912</v>
      </c>
      <c r="AG14" s="45">
        <f t="shared" si="23"/>
        <v>1</v>
      </c>
      <c r="AH14" s="44">
        <f>D14+J14+P14+V14+AB14</f>
        <v>37100</v>
      </c>
      <c r="AI14" s="45">
        <f>AH14/$AH$14</f>
        <v>1</v>
      </c>
      <c r="AJ14" s="46">
        <f t="shared" si="24"/>
        <v>8188</v>
      </c>
      <c r="AK14" s="47">
        <f t="shared" si="25"/>
        <v>0.28320420586607636</v>
      </c>
    </row>
    <row r="15" spans="1:37" ht="21.75" customHeight="1">
      <c r="A15" s="57" t="s">
        <v>20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  <c r="AJ15" s="3"/>
      <c r="AK15" s="3"/>
    </row>
    <row r="16" spans="1:37" ht="15">
      <c r="A16" s="51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0" t="s">
        <v>14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</sheetData>
  <sheetProtection/>
  <mergeCells count="25">
    <mergeCell ref="R4:S4"/>
    <mergeCell ref="B3:G3"/>
    <mergeCell ref="H3:M3"/>
    <mergeCell ref="H4:I4"/>
    <mergeCell ref="B4:C4"/>
    <mergeCell ref="F4:G4"/>
    <mergeCell ref="J4:K4"/>
    <mergeCell ref="AF3:AK3"/>
    <mergeCell ref="AF4:AG4"/>
    <mergeCell ref="AH4:AI4"/>
    <mergeCell ref="AJ4:AK4"/>
    <mergeCell ref="AD4:AE4"/>
    <mergeCell ref="Z3:AE3"/>
    <mergeCell ref="Z4:AA4"/>
    <mergeCell ref="AB4:AC4"/>
    <mergeCell ref="T3:Y3"/>
    <mergeCell ref="X4:Y4"/>
    <mergeCell ref="A15:K15"/>
    <mergeCell ref="V4:W4"/>
    <mergeCell ref="T4:U4"/>
    <mergeCell ref="L4:M4"/>
    <mergeCell ref="D4:E4"/>
    <mergeCell ref="N3:S3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2012-01-16T10:36:37Z</cp:lastPrinted>
  <dcterms:created xsi:type="dcterms:W3CDTF">2011-02-02T11:32:10Z</dcterms:created>
  <dcterms:modified xsi:type="dcterms:W3CDTF">2012-02-06T07:22:32Z</dcterms:modified>
  <cp:category/>
  <cp:version/>
  <cp:contentType/>
  <cp:contentStatus/>
</cp:coreProperties>
</file>